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6" windowWidth="15576" windowHeight="8856"/>
  </bookViews>
  <sheets>
    <sheet name="Сводная смета поквартально" sheetId="1" r:id="rId1"/>
  </sheets>
  <externalReferences>
    <externalReference r:id="rId2"/>
  </externalReferences>
  <definedNames>
    <definedName name="_xlnm.Print_Area" localSheetId="0">'Сводная смета поквартально'!$A$1:$E$43</definedName>
  </definedNames>
  <calcPr calcId="125725"/>
</workbook>
</file>

<file path=xl/calcChain.xml><?xml version="1.0" encoding="utf-8"?>
<calcChain xmlns="http://schemas.openxmlformats.org/spreadsheetml/2006/main">
  <c r="C42" i="1"/>
  <c r="B42"/>
  <c r="D33"/>
  <c r="D43" s="1"/>
  <c r="B22"/>
  <c r="C32"/>
  <c r="C33" s="1"/>
  <c r="C43" s="1"/>
  <c r="D32"/>
  <c r="B32"/>
  <c r="A19"/>
  <c r="B33" l="1"/>
  <c r="B43" s="1"/>
  <c r="C23"/>
</calcChain>
</file>

<file path=xl/sharedStrings.xml><?xml version="1.0" encoding="utf-8"?>
<sst xmlns="http://schemas.openxmlformats.org/spreadsheetml/2006/main" count="43" uniqueCount="43">
  <si>
    <t xml:space="preserve">ИСПОЛНЕННАЯ СМЕТА  РАСХОДОВ </t>
  </si>
  <si>
    <t>на обеспечение деятельности ИВЦ ЖА,</t>
  </si>
  <si>
    <t>Численность</t>
  </si>
  <si>
    <t>Наименование статей</t>
  </si>
  <si>
    <t>ПЛАН по смете за 12 месяцев</t>
  </si>
  <si>
    <t>ФАКТ за 12 месяцев</t>
  </si>
  <si>
    <t>Отклонения 
( - ) экономия
( + ) перерасход</t>
  </si>
  <si>
    <t>% вып.</t>
  </si>
  <si>
    <t>1-ое полуг.</t>
  </si>
  <si>
    <t xml:space="preserve"> 1. Фонд заработной платы           </t>
  </si>
  <si>
    <t xml:space="preserve"> 2. Отчисления на социальные нужды</t>
  </si>
  <si>
    <t xml:space="preserve"> 3. Материальные затраты </t>
  </si>
  <si>
    <t xml:space="preserve"> 4. Амортизация</t>
  </si>
  <si>
    <t xml:space="preserve"> 5. Командировочные расходы </t>
  </si>
  <si>
    <t xml:space="preserve"> 6. Прочие расходы </t>
  </si>
  <si>
    <t xml:space="preserve"> 8. Расходы за пользование нежилыми помещениями</t>
  </si>
  <si>
    <t xml:space="preserve"> 9. Накладные расходы</t>
  </si>
  <si>
    <t xml:space="preserve">    ИТОГО расходов ИВЦ ЖА</t>
  </si>
  <si>
    <t xml:space="preserve">     межгосударственного уровня</t>
  </si>
  <si>
    <t xml:space="preserve">     средств вычислительной и оргтехники</t>
  </si>
  <si>
    <t xml:space="preserve">ИТОГО возмещение                 </t>
  </si>
  <si>
    <t xml:space="preserve">расходов ГВЦ                            </t>
  </si>
  <si>
    <t xml:space="preserve">ИТОГО расходов ИВЦ ЖА и ГВЦ              </t>
  </si>
  <si>
    <r>
      <rPr>
        <b/>
        <sz val="12"/>
        <rFont val="Times New Roman"/>
        <family val="1"/>
        <charset val="204"/>
      </rPr>
      <t xml:space="preserve">Ведение  классификаторов и справочников межгосударственного уровня и сопровождение АС ФКИ. Сопровождение АС ФКИ  ИВЦ ЖА  </t>
    </r>
    <r>
      <rPr>
        <sz val="12"/>
        <rFont val="Times New Roman"/>
        <family val="1"/>
        <charset val="204"/>
      </rPr>
      <t xml:space="preserve">  </t>
    </r>
    <r>
      <rPr>
        <sz val="10"/>
        <color indexed="10"/>
        <rFont val="Times New Roman"/>
        <family val="1"/>
        <charset val="204"/>
      </rPr>
      <t/>
    </r>
  </si>
  <si>
    <t xml:space="preserve">Сопровождение и эксплуатация WEВ-сайта Совета по железнодорожному транспорту </t>
  </si>
  <si>
    <r>
      <rPr>
        <b/>
        <sz val="12"/>
        <rFont val="Times New Roman"/>
        <family val="1"/>
        <charset val="204"/>
      </rPr>
      <t>Сопровождение WEВ-портала ЖА</t>
    </r>
    <r>
      <rPr>
        <sz val="12"/>
        <rFont val="Times New Roman"/>
        <family val="1"/>
        <charset val="204"/>
      </rPr>
      <t>.</t>
    </r>
  </si>
  <si>
    <r>
      <t>Создание Электронного архива документов ИВЦ ЖА (Приложение 7, 7.1)</t>
    </r>
    <r>
      <rPr>
        <sz val="12"/>
        <rFont val="Times New Roman"/>
        <family val="1"/>
        <charset val="204"/>
      </rPr>
      <t xml:space="preserve"> (Договор №4600032199 Исп. ООО "Техносерв АС")  </t>
    </r>
  </si>
  <si>
    <r>
      <t xml:space="preserve">Расчет плана формирования вагонов с контейнерами в международном сообщении (ПФК) </t>
    </r>
    <r>
      <rPr>
        <sz val="12"/>
        <rFont val="Times New Roman"/>
        <family val="1"/>
        <charset val="204"/>
      </rPr>
      <t xml:space="preserve"> (Протокол №57 Заседания Совета от 16-17 октября 2012г. Приложение №48. Договор №4600032197 Исп. ФГБОУ ВПО ПГУПС)</t>
    </r>
  </si>
  <si>
    <t>Расчет плана формирования вагонов с контейнерами в международном сообщении на 2015-2016 г.г.</t>
  </si>
  <si>
    <t xml:space="preserve">ИТОГО расходов сторонних организаций       </t>
  </si>
  <si>
    <t>ВСЕГО РАСХОДОВ</t>
  </si>
  <si>
    <t>за 2016 год</t>
  </si>
  <si>
    <t>включая возмещение расходов ГВЦ ОАО "РЖД"</t>
  </si>
  <si>
    <t>Раздел 1: Расходы ИВЦ ЖА</t>
  </si>
  <si>
    <t>Раздел 3: Оплата расходов сторонних организаций</t>
  </si>
  <si>
    <t xml:space="preserve"> 1. Расходы за пользование программно-</t>
  </si>
  <si>
    <t xml:space="preserve"> 2. Расходы  за сопровождение задач </t>
  </si>
  <si>
    <t xml:space="preserve"> 3. Расходы за техническое обслуживание </t>
  </si>
  <si>
    <t xml:space="preserve">    техническим комплексом ГВЦ ОАО "РЖД"</t>
  </si>
  <si>
    <t>Раздел 2: Возмещение расходов  ГВЦ ОАО "РЖД"</t>
  </si>
  <si>
    <t>руб.</t>
  </si>
  <si>
    <t xml:space="preserve">Сопровождение АРМов ПФК межгосударственного уровня </t>
  </si>
  <si>
    <t>Приложение № 42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</si>
</sst>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3" fontId="3" fillId="2" borderId="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/>
    <xf numFmtId="3" fontId="2" fillId="2" borderId="9" xfId="0" applyNumberFormat="1" applyFont="1" applyFill="1" applyBorder="1" applyAlignment="1">
      <alignment horizontal="center"/>
    </xf>
    <xf numFmtId="9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0" fontId="4" fillId="2" borderId="0" xfId="0" applyFont="1" applyFill="1"/>
    <xf numFmtId="0" fontId="2" fillId="2" borderId="12" xfId="0" applyFont="1" applyFill="1" applyBorder="1"/>
    <xf numFmtId="3" fontId="2" fillId="2" borderId="13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right"/>
    </xf>
    <xf numFmtId="10" fontId="3" fillId="2" borderId="15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0" fontId="2" fillId="2" borderId="14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2" fillId="2" borderId="9" xfId="0" applyFont="1" applyFill="1" applyBorder="1"/>
    <xf numFmtId="3" fontId="2" fillId="2" borderId="6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0" xfId="0" applyNumberFormat="1" applyFont="1" applyFill="1"/>
    <xf numFmtId="3" fontId="2" fillId="2" borderId="17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9" fontId="2" fillId="2" borderId="6" xfId="0" applyNumberFormat="1" applyFont="1" applyFill="1" applyBorder="1" applyAlignment="1">
      <alignment horizontal="center"/>
    </xf>
    <xf numFmtId="0" fontId="2" fillId="2" borderId="13" xfId="0" applyFont="1" applyFill="1" applyBorder="1"/>
    <xf numFmtId="0" fontId="3" fillId="2" borderId="14" xfId="0" applyFont="1" applyFill="1" applyBorder="1"/>
    <xf numFmtId="3" fontId="3" fillId="2" borderId="5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9" fontId="3" fillId="2" borderId="5" xfId="0" applyNumberFormat="1" applyFont="1" applyFill="1" applyBorder="1" applyAlignment="1">
      <alignment horizontal="center"/>
    </xf>
    <xf numFmtId="0" fontId="3" fillId="2" borderId="13" xfId="0" applyFont="1" applyFill="1" applyBorder="1"/>
    <xf numFmtId="3" fontId="3" fillId="2" borderId="6" xfId="0" applyNumberFormat="1" applyFont="1" applyFill="1" applyBorder="1" applyAlignment="1">
      <alignment horizontal="center"/>
    </xf>
    <xf numFmtId="9" fontId="3" fillId="2" borderId="6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165" fontId="2" fillId="2" borderId="0" xfId="0" applyNumberFormat="1" applyFont="1" applyFill="1"/>
    <xf numFmtId="0" fontId="2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6" fillId="2" borderId="0" xfId="0" applyFont="1" applyFill="1"/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8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/>
    <xf numFmtId="0" fontId="3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1%20&#1075;&#1086;&#1076;%20&#1048;&#1042;&#1062;%20&#1046;&#1040;/&#1060;&#1040;&#1050;&#1058;%20&#1048;&#1042;&#1062;%20&#1046;&#1040;%20%20&#1079;&#1072;%201%20&#1082;&#1074;.%202011%20&#1085;&#1072;&#1082;&#1083;.80%25(&#1042;&#1070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ороты"/>
      <sheetName val="Аморт и эл.эн"/>
      <sheetName val="МВ"/>
      <sheetName val="ПТК"/>
      <sheetName val="Смета_ГВЦ"/>
      <sheetName val="ИВЦ ЖА"/>
      <sheetName val="сопр ПС"/>
      <sheetName val="ТО СВТ"/>
      <sheetName val="аренда"/>
      <sheetName val="Сводная смета"/>
      <sheetName val="Принятые_уволеные"/>
    </sheetNames>
    <sheetDataSet>
      <sheetData sheetId="0"/>
      <sheetData sheetId="1"/>
      <sheetData sheetId="2"/>
      <sheetData sheetId="3"/>
      <sheetData sheetId="4"/>
      <sheetData sheetId="5">
        <row r="28">
          <cell r="A28" t="str">
            <v xml:space="preserve"> 7. Подготовка кадров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46"/>
  <sheetViews>
    <sheetView tabSelected="1" view="pageBreakPreview" zoomScale="80" zoomScaleNormal="100" zoomScaleSheetLayoutView="80" workbookViewId="0">
      <selection activeCell="D1" sqref="D1:E1"/>
    </sheetView>
  </sheetViews>
  <sheetFormatPr defaultColWidth="9.109375" defaultRowHeight="15.6"/>
  <cols>
    <col min="1" max="1" width="50.6640625" style="4" customWidth="1"/>
    <col min="2" max="2" width="14.6640625" style="4" customWidth="1"/>
    <col min="3" max="3" width="14" style="4" customWidth="1"/>
    <col min="4" max="4" width="15" style="4" customWidth="1"/>
    <col min="5" max="5" width="11.44140625" style="4" customWidth="1"/>
    <col min="6" max="6" width="9.109375" style="4" customWidth="1"/>
    <col min="7" max="16384" width="9.109375" style="4"/>
  </cols>
  <sheetData>
    <row r="1" spans="1:5" ht="16.8">
      <c r="D1" s="61" t="s">
        <v>42</v>
      </c>
      <c r="E1" s="61"/>
    </row>
    <row r="2" spans="1:5" ht="16.8">
      <c r="D2" s="54"/>
      <c r="E2" s="54"/>
    </row>
    <row r="3" spans="1:5">
      <c r="A3" s="62" t="s">
        <v>0</v>
      </c>
      <c r="B3" s="62"/>
      <c r="C3" s="62"/>
      <c r="D3" s="62"/>
      <c r="E3" s="62"/>
    </row>
    <row r="4" spans="1:5">
      <c r="A4" s="62" t="s">
        <v>1</v>
      </c>
      <c r="B4" s="62"/>
      <c r="C4" s="62"/>
      <c r="D4" s="62"/>
      <c r="E4" s="62"/>
    </row>
    <row r="5" spans="1:5">
      <c r="A5" s="62" t="s">
        <v>32</v>
      </c>
      <c r="B5" s="62"/>
      <c r="C5" s="62"/>
      <c r="D5" s="62"/>
      <c r="E5" s="62"/>
    </row>
    <row r="6" spans="1:5">
      <c r="A6" s="62" t="s">
        <v>31</v>
      </c>
      <c r="B6" s="62"/>
      <c r="C6" s="62"/>
      <c r="D6" s="62"/>
      <c r="E6" s="62"/>
    </row>
    <row r="7" spans="1:5" ht="17.25" customHeight="1" thickBot="1">
      <c r="A7" s="5"/>
      <c r="B7" s="5"/>
      <c r="C7" s="5"/>
      <c r="D7" s="5"/>
      <c r="E7" s="6" t="s">
        <v>40</v>
      </c>
    </row>
    <row r="8" spans="1:5" ht="13.5" hidden="1" customHeight="1" thickBot="1">
      <c r="A8" s="7" t="s">
        <v>2</v>
      </c>
      <c r="B8" s="7"/>
      <c r="C8" s="8"/>
      <c r="D8" s="9"/>
      <c r="E8" s="10"/>
    </row>
    <row r="9" spans="1:5" ht="17.25" customHeight="1">
      <c r="A9" s="63" t="s">
        <v>3</v>
      </c>
      <c r="B9" s="63" t="s">
        <v>4</v>
      </c>
      <c r="C9" s="63" t="s">
        <v>5</v>
      </c>
      <c r="D9" s="63" t="s">
        <v>6</v>
      </c>
      <c r="E9" s="58" t="s">
        <v>7</v>
      </c>
    </row>
    <row r="10" spans="1:5" ht="17.25" customHeight="1">
      <c r="A10" s="64"/>
      <c r="B10" s="66"/>
      <c r="C10" s="68"/>
      <c r="D10" s="68"/>
      <c r="E10" s="59"/>
    </row>
    <row r="11" spans="1:5" ht="34.5" customHeight="1" thickBot="1">
      <c r="A11" s="65"/>
      <c r="B11" s="67"/>
      <c r="C11" s="69" t="s">
        <v>8</v>
      </c>
      <c r="D11" s="70"/>
      <c r="E11" s="60"/>
    </row>
    <row r="12" spans="1:5" ht="16.2" thickBot="1">
      <c r="A12" s="55" t="s">
        <v>33</v>
      </c>
      <c r="B12" s="56"/>
      <c r="C12" s="56"/>
      <c r="D12" s="56"/>
      <c r="E12" s="57"/>
    </row>
    <row r="13" spans="1:5">
      <c r="A13" s="11" t="s">
        <v>9</v>
      </c>
      <c r="B13" s="12">
        <v>40769000</v>
      </c>
      <c r="C13" s="12">
        <v>37191000</v>
      </c>
      <c r="D13" s="12">
        <v>-3578000</v>
      </c>
      <c r="E13" s="13">
        <v>0.91223723907871179</v>
      </c>
    </row>
    <row r="14" spans="1:5">
      <c r="A14" s="14" t="s">
        <v>10</v>
      </c>
      <c r="B14" s="12">
        <v>11823000</v>
      </c>
      <c r="C14" s="12">
        <v>10785000</v>
      </c>
      <c r="D14" s="12">
        <v>-1038000</v>
      </c>
      <c r="E14" s="13">
        <v>0.91220502410555693</v>
      </c>
    </row>
    <row r="15" spans="1:5">
      <c r="A15" s="14" t="s">
        <v>11</v>
      </c>
      <c r="B15" s="12">
        <v>535000</v>
      </c>
      <c r="C15" s="12">
        <v>157000</v>
      </c>
      <c r="D15" s="12">
        <v>-378000</v>
      </c>
      <c r="E15" s="13">
        <v>0.29313928971962616</v>
      </c>
    </row>
    <row r="16" spans="1:5">
      <c r="A16" s="14" t="s">
        <v>12</v>
      </c>
      <c r="B16" s="12">
        <v>40000</v>
      </c>
      <c r="C16" s="12">
        <v>51000</v>
      </c>
      <c r="D16" s="12">
        <v>11000</v>
      </c>
      <c r="E16" s="13">
        <v>1.28304</v>
      </c>
    </row>
    <row r="17" spans="1:6">
      <c r="A17" s="14" t="s">
        <v>13</v>
      </c>
      <c r="B17" s="12">
        <v>390000</v>
      </c>
      <c r="C17" s="12">
        <v>372000</v>
      </c>
      <c r="D17" s="12">
        <v>-18000</v>
      </c>
      <c r="E17" s="13">
        <v>0.95428876923076922</v>
      </c>
    </row>
    <row r="18" spans="1:6">
      <c r="A18" s="14" t="s">
        <v>14</v>
      </c>
      <c r="B18" s="12">
        <v>551000</v>
      </c>
      <c r="C18" s="12">
        <v>306000</v>
      </c>
      <c r="D18" s="12">
        <v>-245000</v>
      </c>
      <c r="E18" s="13">
        <v>0.55608172413793089</v>
      </c>
    </row>
    <row r="19" spans="1:6" s="15" customFormat="1">
      <c r="A19" s="14" t="str">
        <f>'[1]ИВЦ ЖА'!A28</f>
        <v xml:space="preserve"> 7. Подготовка кадров</v>
      </c>
      <c r="B19" s="12">
        <v>223000</v>
      </c>
      <c r="C19" s="12">
        <v>32000</v>
      </c>
      <c r="D19" s="12">
        <v>-191000</v>
      </c>
      <c r="E19" s="13">
        <v>0.14349775784753363</v>
      </c>
    </row>
    <row r="20" spans="1:6" s="15" customFormat="1">
      <c r="A20" s="14" t="s">
        <v>15</v>
      </c>
      <c r="B20" s="12">
        <v>3861000</v>
      </c>
      <c r="C20" s="12">
        <v>4510000</v>
      </c>
      <c r="D20" s="12">
        <v>649000</v>
      </c>
      <c r="E20" s="13">
        <v>1.1680710246393653</v>
      </c>
    </row>
    <row r="21" spans="1:6" ht="16.2" thickBot="1">
      <c r="A21" s="16" t="s">
        <v>16</v>
      </c>
      <c r="B21" s="17">
        <v>31922000</v>
      </c>
      <c r="C21" s="17">
        <v>29120000</v>
      </c>
      <c r="D21" s="12">
        <v>-2802000</v>
      </c>
      <c r="E21" s="13">
        <v>0.91222354489067103</v>
      </c>
    </row>
    <row r="22" spans="1:6" ht="32.4" customHeight="1" thickBot="1">
      <c r="A22" s="18" t="s">
        <v>17</v>
      </c>
      <c r="B22" s="2">
        <f>SUM(B13:B21)</f>
        <v>90114000</v>
      </c>
      <c r="C22" s="2">
        <v>82525000</v>
      </c>
      <c r="D22" s="2">
        <v>-7589000</v>
      </c>
      <c r="E22" s="3">
        <v>0.91578053423331796</v>
      </c>
    </row>
    <row r="23" spans="1:6" ht="16.2" hidden="1" thickBot="1">
      <c r="A23" s="19"/>
      <c r="B23" s="20"/>
      <c r="C23" s="20">
        <f>C22/$C$43</f>
        <v>0.61386543682820693</v>
      </c>
      <c r="D23" s="21"/>
      <c r="E23" s="22"/>
    </row>
    <row r="24" spans="1:6" ht="16.2" thickBot="1">
      <c r="A24" s="55" t="s">
        <v>39</v>
      </c>
      <c r="B24" s="56"/>
      <c r="C24" s="56"/>
      <c r="D24" s="56"/>
      <c r="E24" s="57"/>
    </row>
    <row r="25" spans="1:6">
      <c r="A25" s="23" t="s">
        <v>35</v>
      </c>
      <c r="B25" s="24"/>
      <c r="C25" s="24"/>
      <c r="D25" s="25"/>
      <c r="E25" s="26"/>
    </row>
    <row r="26" spans="1:6">
      <c r="A26" s="27" t="s">
        <v>38</v>
      </c>
      <c r="B26" s="28">
        <v>21521000</v>
      </c>
      <c r="C26" s="29">
        <v>21531000</v>
      </c>
      <c r="D26" s="12">
        <v>10000</v>
      </c>
      <c r="E26" s="13">
        <v>1.0004646777916786</v>
      </c>
      <c r="F26" s="30"/>
    </row>
    <row r="27" spans="1:6">
      <c r="A27" s="16" t="s">
        <v>36</v>
      </c>
      <c r="B27" s="31"/>
      <c r="C27" s="31"/>
      <c r="D27" s="32"/>
      <c r="E27" s="33"/>
      <c r="F27" s="30"/>
    </row>
    <row r="28" spans="1:6">
      <c r="A28" s="27" t="s">
        <v>18</v>
      </c>
      <c r="B28" s="29">
        <v>24306000</v>
      </c>
      <c r="C28" s="29">
        <v>26844000</v>
      </c>
      <c r="D28" s="12">
        <v>2538000</v>
      </c>
      <c r="E28" s="13">
        <v>1.1044186620587508</v>
      </c>
      <c r="F28" s="30"/>
    </row>
    <row r="29" spans="1:6">
      <c r="A29" s="16" t="s">
        <v>37</v>
      </c>
      <c r="B29" s="31"/>
      <c r="C29" s="31"/>
      <c r="D29" s="32"/>
      <c r="E29" s="33"/>
      <c r="F29" s="30"/>
    </row>
    <row r="30" spans="1:6" ht="16.2" thickBot="1">
      <c r="A30" s="34" t="s">
        <v>19</v>
      </c>
      <c r="B30" s="28">
        <v>845000</v>
      </c>
      <c r="C30" s="29">
        <v>849000</v>
      </c>
      <c r="D30" s="12">
        <v>4000</v>
      </c>
      <c r="E30" s="13">
        <v>1.004733727810651</v>
      </c>
      <c r="F30" s="30"/>
    </row>
    <row r="31" spans="1:6">
      <c r="A31" s="35" t="s">
        <v>20</v>
      </c>
      <c r="B31" s="36"/>
      <c r="C31" s="36"/>
      <c r="D31" s="37"/>
      <c r="E31" s="38"/>
      <c r="F31" s="30"/>
    </row>
    <row r="32" spans="1:6" ht="16.2" thickBot="1">
      <c r="A32" s="39" t="s">
        <v>21</v>
      </c>
      <c r="B32" s="40">
        <f>SUM(B25:B30)</f>
        <v>46672000</v>
      </c>
      <c r="C32" s="40">
        <f t="shared" ref="C32:D32" si="0">SUM(C25:C30)</f>
        <v>49224000</v>
      </c>
      <c r="D32" s="40">
        <f t="shared" si="0"/>
        <v>2552000</v>
      </c>
      <c r="E32" s="41">
        <v>1.0546794726747983</v>
      </c>
      <c r="F32" s="30"/>
    </row>
    <row r="33" spans="1:6" ht="41.4" customHeight="1" thickBot="1">
      <c r="A33" s="42" t="s">
        <v>22</v>
      </c>
      <c r="B33" s="2">
        <f>B22+B32</f>
        <v>136786000</v>
      </c>
      <c r="C33" s="2">
        <f t="shared" ref="C33:D33" si="1">C22+C32</f>
        <v>131749000</v>
      </c>
      <c r="D33" s="2">
        <f t="shared" si="1"/>
        <v>-5037000</v>
      </c>
      <c r="E33" s="3">
        <v>0.96317347804579956</v>
      </c>
      <c r="F33" s="43"/>
    </row>
    <row r="34" spans="1:6" s="15" customFormat="1" ht="16.2" thickBot="1">
      <c r="A34" s="55" t="s">
        <v>34</v>
      </c>
      <c r="B34" s="56"/>
      <c r="C34" s="56"/>
      <c r="D34" s="56"/>
      <c r="E34" s="57"/>
    </row>
    <row r="35" spans="1:6" ht="36" customHeight="1" thickBot="1">
      <c r="A35" s="44" t="s">
        <v>23</v>
      </c>
      <c r="B35" s="2">
        <v>420000</v>
      </c>
      <c r="C35" s="2">
        <v>420000</v>
      </c>
      <c r="D35" s="2">
        <v>0</v>
      </c>
      <c r="E35" s="3">
        <v>1</v>
      </c>
    </row>
    <row r="36" spans="1:6" ht="38.25" customHeight="1" thickBot="1">
      <c r="A36" s="45" t="s">
        <v>24</v>
      </c>
      <c r="B36" s="2">
        <v>700000</v>
      </c>
      <c r="C36" s="2">
        <v>700000</v>
      </c>
      <c r="D36" s="2">
        <v>0</v>
      </c>
      <c r="E36" s="3">
        <v>1</v>
      </c>
    </row>
    <row r="37" spans="1:6" s="46" customFormat="1" ht="34.5" customHeight="1" thickBot="1">
      <c r="A37" s="1" t="s">
        <v>25</v>
      </c>
      <c r="B37" s="2">
        <v>908000</v>
      </c>
      <c r="C37" s="2">
        <v>908000</v>
      </c>
      <c r="D37" s="2">
        <v>0</v>
      </c>
      <c r="E37" s="3">
        <v>1</v>
      </c>
    </row>
    <row r="38" spans="1:6" s="46" customFormat="1" ht="42.6" hidden="1" customHeight="1" thickBot="1">
      <c r="A38" s="45" t="s">
        <v>26</v>
      </c>
      <c r="B38" s="2">
        <v>0</v>
      </c>
      <c r="C38" s="2">
        <v>0</v>
      </c>
      <c r="D38" s="2" t="e">
        <v>#REF!</v>
      </c>
      <c r="E38" s="3" t="e">
        <v>#REF!</v>
      </c>
    </row>
    <row r="39" spans="1:6" s="46" customFormat="1" ht="53.4" hidden="1" customHeight="1" thickBot="1">
      <c r="A39" s="47" t="s">
        <v>27</v>
      </c>
      <c r="B39" s="2">
        <v>0</v>
      </c>
      <c r="C39" s="2">
        <v>0</v>
      </c>
      <c r="D39" s="2" t="e">
        <v>#REF!</v>
      </c>
      <c r="E39" s="3" t="e">
        <v>#REF!</v>
      </c>
    </row>
    <row r="40" spans="1:6" s="46" customFormat="1" ht="33.75" customHeight="1" thickBot="1">
      <c r="A40" s="47" t="s">
        <v>41</v>
      </c>
      <c r="B40" s="2">
        <v>158000</v>
      </c>
      <c r="C40" s="2">
        <v>158000</v>
      </c>
      <c r="D40" s="2">
        <v>0</v>
      </c>
      <c r="E40" s="3">
        <v>1</v>
      </c>
    </row>
    <row r="41" spans="1:6" s="46" customFormat="1" ht="51.75" customHeight="1" thickBot="1">
      <c r="A41" s="47" t="s">
        <v>28</v>
      </c>
      <c r="B41" s="2">
        <v>500000</v>
      </c>
      <c r="C41" s="2">
        <v>500000</v>
      </c>
      <c r="D41" s="2">
        <v>0</v>
      </c>
      <c r="E41" s="3">
        <v>1</v>
      </c>
    </row>
    <row r="42" spans="1:6" ht="31.5" customHeight="1" thickBot="1">
      <c r="A42" s="48" t="s">
        <v>29</v>
      </c>
      <c r="B42" s="2">
        <f>SUM(B35:B41)</f>
        <v>2686000</v>
      </c>
      <c r="C42" s="2">
        <f t="shared" ref="C42" si="2">SUM(C35:C41)</f>
        <v>2686000</v>
      </c>
      <c r="D42" s="2">
        <v>0</v>
      </c>
      <c r="E42" s="3">
        <v>1</v>
      </c>
    </row>
    <row r="43" spans="1:6" s="49" customFormat="1" ht="57" customHeight="1" thickBot="1">
      <c r="A43" s="18" t="s">
        <v>30</v>
      </c>
      <c r="B43" s="2">
        <f>B33+B42</f>
        <v>139472000</v>
      </c>
      <c r="C43" s="2">
        <f t="shared" ref="C43:D43" si="3">C33+C42</f>
        <v>134435000</v>
      </c>
      <c r="D43" s="2">
        <f t="shared" si="3"/>
        <v>-5037000</v>
      </c>
      <c r="E43" s="3">
        <v>0.9638826959391299</v>
      </c>
    </row>
    <row r="44" spans="1:6" s="49" customFormat="1" ht="19.2" customHeight="1">
      <c r="A44" s="50"/>
      <c r="B44" s="50"/>
      <c r="C44" s="51"/>
      <c r="D44" s="51"/>
      <c r="E44" s="52"/>
    </row>
    <row r="46" spans="1:6" s="53" customFormat="1"/>
  </sheetData>
  <mergeCells count="13">
    <mergeCell ref="A24:E24"/>
    <mergeCell ref="A34:E34"/>
    <mergeCell ref="E9:E11"/>
    <mergeCell ref="D1:E1"/>
    <mergeCell ref="A3:E3"/>
    <mergeCell ref="A4:E4"/>
    <mergeCell ref="A5:E5"/>
    <mergeCell ref="A6:E6"/>
    <mergeCell ref="A9:A11"/>
    <mergeCell ref="B9:B11"/>
    <mergeCell ref="C9:C11"/>
    <mergeCell ref="D9:D11"/>
    <mergeCell ref="A12:E12"/>
  </mergeCells>
  <pageMargins left="0.7" right="0.7" top="0.75" bottom="0.75" header="0.3" footer="0.3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 смета поквартально</vt:lpstr>
      <vt:lpstr>'Сводная смета поквартально'!Область_печати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ПоляковаНВ</dc:creator>
  <cp:lastModifiedBy>Я</cp:lastModifiedBy>
  <cp:lastPrinted>2017-04-14T06:02:14Z</cp:lastPrinted>
  <dcterms:created xsi:type="dcterms:W3CDTF">2017-02-28T14:55:08Z</dcterms:created>
  <dcterms:modified xsi:type="dcterms:W3CDTF">2017-05-19T06:19:25Z</dcterms:modified>
</cp:coreProperties>
</file>